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9 - Sage BI Reporting\Documentation Portail SBR\Sage 100cloud\Etats Standard\SBR_Immo\"/>
    </mc:Choice>
  </mc:AlternateContent>
  <xr:revisionPtr revIDLastSave="0" documentId="8_{CAD5363C-33DB-438D-BEEB-E4EB2E7792C8}" xr6:coauthVersionLast="45" xr6:coauthVersionMax="45" xr10:uidLastSave="{00000000-0000-0000-0000-000000000000}"/>
  <bookViews>
    <workbookView xWindow="-108" yWindow="-108" windowWidth="23256" windowHeight="12576" xr2:uid="{6ADAA4D2-460E-413B-9F59-D714F3C04FD2}"/>
  </bookViews>
  <sheets>
    <sheet name="Prise en Main" sheetId="1" r:id="rId1"/>
    <sheet name="Fiche Immobilisation" sheetId="2" r:id="rId2"/>
  </sheets>
  <externalReferences>
    <externalReference r:id="rId3"/>
    <externalReference r:id="rId4"/>
    <externalReference r:id="rId5"/>
  </externalReferences>
  <definedNames>
    <definedName name="ANNEEN">[1]Feuil2!$A$16:$A$28</definedName>
    <definedName name="HTML_CodePage" hidden="1">1252</definedName>
    <definedName name="HTML_Control" localSheetId="0" hidden="1">{"'Soldes de Gestion'!$C$10:$F$30"}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>#REF!</definedName>
    <definedName name="Mois">[1]Feuil2!$A$1:$A$12</definedName>
    <definedName name="Zone_collage">[3]Démarrage!$G$8:$H$10,[3]Démarrage!$G$13:$H$18,[3]Démarrage!$G$20:$H$23,[3]Démarrage!$G$25:$H$28,[3]Démarrage!$L$8:$M$10,[3]Démarrage!$L$13:$M$18,[3]Démarrage!$L$20:$M$23,[3]Démarrage!$L$25:$M$28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2" l="1"/>
  <c r="G5" i="2"/>
  <c r="J11" i="2"/>
  <c r="G4" i="2"/>
  <c r="G11" i="2"/>
  <c r="A4" i="2"/>
  <c r="G10" i="2"/>
  <c r="G3" i="2"/>
  <c r="J12" i="2"/>
  <c r="G6" i="2"/>
  <c r="J9" i="2"/>
  <c r="A7" i="2"/>
  <c r="G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Emmanuel PICOT</author>
    <author>Elodie CORMAND</author>
  </authors>
  <commentList>
    <comment ref="A4" authorId="0" shapeId="0" xr:uid="{2FD8DCCB-01F6-4DE8-AA5C-4EB9D9C44E5D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A7" authorId="1" shapeId="0" xr:uid="{18995D6F-013A-4F11-AC07-BB6D39F481C2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sharedStrings.xml><?xml version="1.0" encoding="utf-8"?>
<sst xmlns="http://schemas.openxmlformats.org/spreadsheetml/2006/main" count="50" uniqueCount="49">
  <si>
    <t>DECOUVREZ SAGE BI REPORTING</t>
  </si>
  <si>
    <t>CONNECTEZ VOUS A SAGE BI REPORTING</t>
  </si>
  <si>
    <r>
      <t>C</t>
    </r>
    <r>
      <rPr>
        <sz val="16"/>
        <color theme="1"/>
        <rFont val="Century Gothic"/>
        <family val="2"/>
      </rPr>
      <t>HANGER LES CRITERES DE SELECTION OU ACTUALISER LES DIFFERENTES FEUILLES</t>
    </r>
  </si>
  <si>
    <r>
      <t>A</t>
    </r>
    <r>
      <rPr>
        <sz val="16"/>
        <color theme="1"/>
        <rFont val="Century Gothic"/>
        <family val="2"/>
      </rPr>
      <t>NALYSER LE RESULTAT</t>
    </r>
  </si>
  <si>
    <t>Sage BI Reporting s’adapte à toutes vos demandes pour vos tableaux de bord récurrents ou vos analyses ponctuelles.
 Les analyses, effectuées instantanément peuvent ensuite être réactualisées, justifiées et présentées selon différentes vues et caractères.</t>
  </si>
  <si>
    <t>Fiche immobilisation</t>
  </si>
  <si>
    <t>Critères de filtres :</t>
  </si>
  <si>
    <t>Société</t>
  </si>
  <si>
    <t>*</t>
  </si>
  <si>
    <t>Code Bien</t>
  </si>
  <si>
    <t>Entrepôts</t>
  </si>
  <si>
    <t>Localisation</t>
  </si>
  <si>
    <t>Date de mise en service</t>
  </si>
  <si>
    <t>Date d'acquistion</t>
  </si>
  <si>
    <t>Année Plan</t>
  </si>
  <si>
    <t>Amort. Economique</t>
  </si>
  <si>
    <t>VNC début Plan</t>
  </si>
  <si>
    <t>VNC Fin Plan</t>
  </si>
  <si>
    <t>Données financières acquisition</t>
  </si>
  <si>
    <t>Données financières sortie</t>
  </si>
  <si>
    <t>1993</t>
  </si>
  <si>
    <t xml:space="preserve">Type d'acquisition </t>
  </si>
  <si>
    <t>Date de sortie</t>
  </si>
  <si>
    <t>1994</t>
  </si>
  <si>
    <t xml:space="preserve">Valeur d'acquisition </t>
  </si>
  <si>
    <t>Type sortie</t>
  </si>
  <si>
    <t>1995</t>
  </si>
  <si>
    <t>Quantité</t>
  </si>
  <si>
    <t>Valeur de cession</t>
  </si>
  <si>
    <t>1996</t>
  </si>
  <si>
    <t>Durée d'amortissement Eco.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</si>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</sst>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0\ &quot;€&quot;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egoe UI"/>
      <family val="2"/>
    </font>
    <font>
      <sz val="16"/>
      <color theme="1"/>
      <name val="Century Gothic"/>
      <family val="2"/>
    </font>
    <font>
      <sz val="18"/>
      <color theme="0"/>
      <name val="Segoe UI"/>
      <family val="2"/>
    </font>
    <font>
      <sz val="10"/>
      <name val="Arial"/>
    </font>
    <font>
      <b/>
      <sz val="22"/>
      <color theme="8" tint="-0.499984740745262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sz val="10"/>
      <color theme="8" tint="-0.499984740745262"/>
      <name val="Arial"/>
      <family val="2"/>
    </font>
    <font>
      <b/>
      <sz val="10"/>
      <color theme="8" tint="-0.499984740745262"/>
      <name val="Arial"/>
      <family val="2"/>
    </font>
    <font>
      <b/>
      <sz val="11"/>
      <color rgb="FFFFFFFF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3C424E"/>
        <bgColor indexed="64"/>
      </patternFill>
    </fill>
    <fill>
      <patternFill patternType="solid">
        <fgColor rgb="FF255BC7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7CEF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778899"/>
      </top>
      <bottom style="thin">
        <color rgb="FF778899"/>
      </bottom>
      <diagonal/>
    </border>
    <border>
      <left style="thin">
        <color rgb="FF000000"/>
      </left>
      <right style="thin">
        <color rgb="FF000000"/>
      </right>
      <top style="thin">
        <color rgb="FF778899"/>
      </top>
      <bottom style="thin">
        <color rgb="FF778899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2" fillId="2" borderId="0" xfId="2" applyFont="1" applyFill="1" applyAlignment="1">
      <alignment horizontal="left" vertical="center" indent="2"/>
    </xf>
    <xf numFmtId="0" fontId="3" fillId="2" borderId="0" xfId="2" applyFont="1" applyFill="1" applyAlignment="1">
      <alignment horizontal="center"/>
    </xf>
    <xf numFmtId="49" fontId="3" fillId="2" borderId="0" xfId="2" quotePrefix="1" applyNumberFormat="1" applyFont="1" applyFill="1" applyAlignment="1">
      <alignment horizontal="center"/>
    </xf>
    <xf numFmtId="49" fontId="3" fillId="2" borderId="0" xfId="2" applyNumberFormat="1" applyFont="1" applyFill="1"/>
    <xf numFmtId="0" fontId="1" fillId="2" borderId="0" xfId="2" applyFill="1"/>
    <xf numFmtId="0" fontId="1" fillId="0" borderId="0" xfId="2"/>
    <xf numFmtId="49" fontId="3" fillId="2" borderId="0" xfId="2" applyNumberFormat="1" applyFont="1" applyFill="1" applyAlignment="1">
      <alignment horizontal="center"/>
    </xf>
    <xf numFmtId="0" fontId="4" fillId="0" borderId="0" xfId="2" applyFont="1" applyAlignment="1">
      <alignment horizontal="left" indent="2"/>
    </xf>
    <xf numFmtId="0" fontId="5" fillId="0" borderId="0" xfId="2" applyFont="1" applyAlignment="1">
      <alignment horizontal="left" indent="2"/>
    </xf>
    <xf numFmtId="0" fontId="6" fillId="3" borderId="0" xfId="2" applyFont="1" applyFill="1" applyAlignment="1">
      <alignment horizontal="center" vertical="center" wrapText="1"/>
    </xf>
    <xf numFmtId="0" fontId="1" fillId="3" borderId="0" xfId="2" applyFill="1"/>
    <xf numFmtId="0" fontId="8" fillId="0" borderId="0" xfId="0" applyFont="1" applyAlignment="1">
      <alignment horizontal="center"/>
    </xf>
    <xf numFmtId="4" fontId="9" fillId="4" borderId="1" xfId="0" applyNumberFormat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2" xfId="0" applyBorder="1"/>
    <xf numFmtId="0" fontId="10" fillId="4" borderId="6" xfId="0" applyFont="1" applyFill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4" xfId="0" applyBorder="1"/>
    <xf numFmtId="14" fontId="13" fillId="0" borderId="0" xfId="0" applyNumberFormat="1" applyFont="1" applyAlignment="1">
      <alignment horizontal="center" vertical="center"/>
    </xf>
    <xf numFmtId="0" fontId="0" fillId="0" borderId="3" xfId="0" applyBorder="1"/>
    <xf numFmtId="49" fontId="14" fillId="5" borderId="8" xfId="0" applyNumberFormat="1" applyFont="1" applyFill="1" applyBorder="1" applyAlignment="1">
      <alignment horizontal="center" vertical="center" wrapText="1"/>
    </xf>
    <xf numFmtId="49" fontId="14" fillId="5" borderId="8" xfId="0" applyNumberFormat="1" applyFont="1" applyFill="1" applyBorder="1" applyAlignment="1">
      <alignment horizontal="center" vertical="center"/>
    </xf>
    <xf numFmtId="49" fontId="14" fillId="5" borderId="9" xfId="0" applyNumberFormat="1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49" fontId="16" fillId="6" borderId="10" xfId="0" applyNumberFormat="1" applyFont="1" applyFill="1" applyBorder="1" applyAlignment="1">
      <alignment horizontal="center" vertical="center" wrapText="1"/>
    </xf>
    <xf numFmtId="4" fontId="16" fillId="6" borderId="10" xfId="0" applyNumberFormat="1" applyFont="1" applyFill="1" applyBorder="1" applyAlignment="1">
      <alignment horizontal="center" vertical="center" wrapText="1"/>
    </xf>
    <xf numFmtId="4" fontId="16" fillId="6" borderId="10" xfId="0" applyNumberFormat="1" applyFont="1" applyFill="1" applyBorder="1" applyAlignment="1">
      <alignment horizontal="right" vertical="center"/>
    </xf>
    <xf numFmtId="4" fontId="16" fillId="6" borderId="11" xfId="0" applyNumberFormat="1" applyFont="1" applyFill="1" applyBorder="1" applyAlignment="1">
      <alignment horizontal="right" vertical="center"/>
    </xf>
    <xf numFmtId="0" fontId="12" fillId="0" borderId="3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2" fillId="0" borderId="0" xfId="0" applyFont="1"/>
    <xf numFmtId="14" fontId="13" fillId="0" borderId="4" xfId="0" applyNumberFormat="1" applyFont="1" applyBorder="1" applyAlignment="1">
      <alignment horizontal="center"/>
    </xf>
    <xf numFmtId="165" fontId="13" fillId="0" borderId="0" xfId="1" applyNumberFormat="1" applyFont="1" applyBorder="1" applyAlignment="1">
      <alignment horizontal="center" vertical="center"/>
    </xf>
    <xf numFmtId="0" fontId="12" fillId="0" borderId="3" xfId="0" applyFont="1" applyBorder="1"/>
    <xf numFmtId="0" fontId="17" fillId="0" borderId="0" xfId="0" applyFont="1"/>
    <xf numFmtId="165" fontId="13" fillId="0" borderId="4" xfId="1" applyNumberFormat="1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0" fillId="0" borderId="12" xfId="0" applyBorder="1"/>
    <xf numFmtId="0" fontId="12" fillId="0" borderId="12" xfId="0" applyFont="1" applyBorder="1"/>
    <xf numFmtId="0" fontId="13" fillId="0" borderId="7" xfId="0" applyFont="1" applyBorder="1" applyAlignment="1">
      <alignment horizontal="center"/>
    </xf>
    <xf numFmtId="4" fontId="0" fillId="0" borderId="0" xfId="0" applyNumberFormat="1"/>
    <xf numFmtId="49" fontId="18" fillId="7" borderId="13" xfId="0" applyNumberFormat="1" applyFont="1" applyFill="1" applyBorder="1" applyAlignment="1">
      <alignment horizontal="left" vertical="center" wrapText="1"/>
    </xf>
    <xf numFmtId="4" fontId="18" fillId="7" borderId="13" xfId="0" applyNumberFormat="1" applyFont="1" applyFill="1" applyBorder="1" applyAlignment="1">
      <alignment horizontal="center" vertical="center" wrapText="1"/>
    </xf>
    <xf numFmtId="4" fontId="18" fillId="7" borderId="13" xfId="0" applyNumberFormat="1" applyFont="1" applyFill="1" applyBorder="1" applyAlignment="1">
      <alignment horizontal="left" vertical="center"/>
    </xf>
    <xf numFmtId="4" fontId="18" fillId="7" borderId="14" xfId="0" applyNumberFormat="1" applyFont="1" applyFill="1" applyBorder="1" applyAlignment="1">
      <alignment horizontal="left" vertical="center"/>
    </xf>
    <xf numFmtId="49" fontId="0" fillId="0" borderId="0" xfId="0" applyNumberFormat="1"/>
  </cellXfs>
  <cellStyles count="3">
    <cellStyle name="Milliers" xfId="1" builtinId="3"/>
    <cellStyle name="Normal" xfId="0" builtinId="0"/>
    <cellStyle name="Normal 3" xfId="2" xr:uid="{C74D16ED-A555-491E-8CEA-60B7FA025A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F7133A7-D62B-414D-8453-B92CE03806D7}"/>
            </a:ext>
          </a:extLst>
        </xdr:cNvPr>
        <xdr:cNvSpPr/>
      </xdr:nvSpPr>
      <xdr:spPr>
        <a:xfrm>
          <a:off x="682743" y="702943"/>
          <a:ext cx="102117" cy="4351021"/>
        </a:xfrm>
        <a:prstGeom prst="rect">
          <a:avLst/>
        </a:prstGeom>
        <a:solidFill>
          <a:srgbClr val="3C424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10</xdr:row>
      <xdr:rowOff>234948</xdr:rowOff>
    </xdr:from>
    <xdr:to>
      <xdr:col>1</xdr:col>
      <xdr:colOff>155212</xdr:colOff>
      <xdr:row>12</xdr:row>
      <xdr:rowOff>23448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A06E2C81-36EA-4536-97C8-C1F8403A99DB}"/>
            </a:ext>
          </a:extLst>
        </xdr:cNvPr>
        <xdr:cNvSpPr/>
      </xdr:nvSpPr>
      <xdr:spPr>
        <a:xfrm>
          <a:off x="557212" y="2589528"/>
          <a:ext cx="382860" cy="36762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15</xdr:row>
      <xdr:rowOff>233890</xdr:rowOff>
    </xdr:from>
    <xdr:to>
      <xdr:col>1</xdr:col>
      <xdr:colOff>155212</xdr:colOff>
      <xdr:row>17</xdr:row>
      <xdr:rowOff>22390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BF49D724-B47E-4D1E-95D4-9D82215B8E17}"/>
            </a:ext>
          </a:extLst>
        </xdr:cNvPr>
        <xdr:cNvSpPr/>
      </xdr:nvSpPr>
      <xdr:spPr>
        <a:xfrm>
          <a:off x="557212" y="3967690"/>
          <a:ext cx="382860" cy="36762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546629</xdr:colOff>
      <xdr:row>5</xdr:row>
      <xdr:rowOff>161925</xdr:rowOff>
    </xdr:from>
    <xdr:to>
      <xdr:col>1</xdr:col>
      <xdr:colOff>144629</xdr:colOff>
      <xdr:row>7</xdr:row>
      <xdr:rowOff>3342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F25D6A89-93AE-49F3-AEC7-4FD9788BC047}"/>
            </a:ext>
          </a:extLst>
        </xdr:cNvPr>
        <xdr:cNvSpPr/>
      </xdr:nvSpPr>
      <xdr:spPr>
        <a:xfrm>
          <a:off x="546629" y="1221105"/>
          <a:ext cx="382860" cy="336717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eaffaticati/AppData/Local/Microsoft/Windows/Temporary%20Internet%20Files/Content.Outlook/JYC27STS/Reporting%20de%20tr&#233;soreri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9%20-%20Sage%20BI%20Reporting/Documentation%20Portail%20SBR/Sage%20100cloud/Etats%20Standard/SBR_imm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i-w03-Master\donnees\2%20-%20Vision\Dossier%20de%20demo\Demo%20vision\1%20-%20Pr&#233;sentation%20Vis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 Tresorerie"/>
      <sheetName val="Soldes Dynamiques"/>
      <sheetName val="Rolling Forecast"/>
      <sheetName val="Analyse Budgétaire"/>
      <sheetName val="Comparatif N-1"/>
      <sheetName val="Statistiques"/>
      <sheetName val="Plus-value  SICAV"/>
      <sheetName val="Valorisation Portefeuille"/>
      <sheetName val="Feu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Janvier</v>
          </cell>
        </row>
        <row r="2">
          <cell r="A2" t="str">
            <v>Février</v>
          </cell>
        </row>
        <row r="3">
          <cell r="A3" t="str">
            <v>Mars</v>
          </cell>
        </row>
        <row r="4">
          <cell r="A4" t="str">
            <v>Avril</v>
          </cell>
        </row>
        <row r="5">
          <cell r="A5" t="str">
            <v>Mai</v>
          </cell>
        </row>
        <row r="6">
          <cell r="A6" t="str">
            <v>Juin</v>
          </cell>
        </row>
        <row r="7">
          <cell r="A7" t="str">
            <v>Juillet</v>
          </cell>
        </row>
        <row r="8">
          <cell r="A8" t="str">
            <v>Août</v>
          </cell>
        </row>
        <row r="9">
          <cell r="A9" t="str">
            <v>Septembre</v>
          </cell>
        </row>
        <row r="10">
          <cell r="A10" t="str">
            <v>Octobre</v>
          </cell>
        </row>
        <row r="11">
          <cell r="A11" t="str">
            <v>Novembre</v>
          </cell>
        </row>
        <row r="12">
          <cell r="A12" t="str">
            <v>Décembre</v>
          </cell>
        </row>
        <row r="16">
          <cell r="A16" t="str">
            <v>Initial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se en Main"/>
      <sheetName val="Tableau de bord"/>
      <sheetName val="DAP Annuelles"/>
      <sheetName val="Fiche Immobilisation"/>
      <sheetName val="Dot._Rep. Amort Dérog Annuels"/>
      <sheetName val="RIK_PARAM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marrage"/>
      <sheetName val="SIG"/>
      <sheetName val="Ls_Alert"/>
      <sheetName val="Interrogation solde"/>
      <sheetName val="Interrogation grand livre"/>
      <sheetName val="Budget SIG"/>
      <sheetName val="Analyse des dépenses"/>
      <sheetName val="Ls_XlbFormatTables"/>
      <sheetName val="Comparaison agence"/>
      <sheetName val="gestion commerciale"/>
      <sheetName val="rapport dynamique"/>
      <sheetName val="Budget"/>
      <sheetName val="Envoi écritures"/>
      <sheetName val="Balance colonnée"/>
      <sheetName val="Ls_XLB_WorkbookFile"/>
      <sheetName val="Ls_AgXLB_WorkbookFile"/>
      <sheetName val="RIK_PARAM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F29D6-BA08-4031-8581-870193CE762C}">
  <dimension ref="A1:AM44"/>
  <sheetViews>
    <sheetView showGridLines="0" tabSelected="1" zoomScale="70" zoomScaleNormal="70" workbookViewId="0">
      <selection activeCell="B4" sqref="B4"/>
    </sheetView>
  </sheetViews>
  <sheetFormatPr baseColWidth="10" defaultColWidth="11.44140625" defaultRowHeight="14.4" x14ac:dyDescent="0.3"/>
  <cols>
    <col min="1" max="18" width="11.44140625" style="6"/>
    <col min="19" max="19" width="15.88671875" style="6" customWidth="1"/>
    <col min="20" max="16384" width="11.44140625" style="6"/>
  </cols>
  <sheetData>
    <row r="1" spans="1:39" ht="1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3"/>
      <c r="O1" s="4"/>
      <c r="P1" s="2"/>
      <c r="Q1" s="2"/>
      <c r="R1" s="3"/>
      <c r="S1" s="4"/>
      <c r="T1" s="2"/>
      <c r="U1" s="2"/>
      <c r="V1" s="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ht="25.2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7"/>
      <c r="O2" s="4"/>
      <c r="P2" s="2"/>
      <c r="Q2" s="2"/>
      <c r="R2" s="7"/>
      <c r="S2" s="4"/>
      <c r="T2" s="2"/>
      <c r="U2" s="2"/>
      <c r="V2" s="7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7" spans="1:39" ht="24.6" x14ac:dyDescent="0.55000000000000004">
      <c r="B7" s="8" t="s">
        <v>1</v>
      </c>
    </row>
    <row r="8" spans="1:39" ht="21" x14ac:dyDescent="0.35">
      <c r="B8" s="9"/>
    </row>
    <row r="9" spans="1:39" ht="21" x14ac:dyDescent="0.35">
      <c r="B9" s="9"/>
    </row>
    <row r="10" spans="1:39" ht="21" x14ac:dyDescent="0.35">
      <c r="B10" s="9"/>
    </row>
    <row r="11" spans="1:39" ht="21" x14ac:dyDescent="0.35">
      <c r="B11" s="9"/>
    </row>
    <row r="12" spans="1:39" ht="24.6" x14ac:dyDescent="0.55000000000000004">
      <c r="B12" s="8" t="s">
        <v>2</v>
      </c>
    </row>
    <row r="13" spans="1:39" ht="21" x14ac:dyDescent="0.35">
      <c r="B13" s="9"/>
    </row>
    <row r="14" spans="1:39" ht="21" x14ac:dyDescent="0.35">
      <c r="B14" s="9"/>
    </row>
    <row r="15" spans="1:39" ht="21" x14ac:dyDescent="0.35">
      <c r="B15" s="9"/>
    </row>
    <row r="16" spans="1:39" ht="21" x14ac:dyDescent="0.35">
      <c r="B16" s="9"/>
    </row>
    <row r="17" spans="1:39" ht="24.6" x14ac:dyDescent="0.55000000000000004">
      <c r="B17" s="8" t="s">
        <v>3</v>
      </c>
    </row>
    <row r="22" spans="1:39" ht="15" customHeight="1" x14ac:dyDescent="0.3">
      <c r="A22" s="10" t="s">
        <v>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1:39" ht="15" customHeight="1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1:39" ht="15" customHeight="1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39" ht="15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1:39" ht="15" customHeight="1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:39" ht="15" customHeigh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1:39" ht="15" customHeight="1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39" ht="7.5" customHeigh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</sheetData>
  <mergeCells count="8">
    <mergeCell ref="V1:V2"/>
    <mergeCell ref="A22:V28"/>
    <mergeCell ref="A1:K2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536FD-F42B-48D5-9A72-6AB96E42F796}">
  <dimension ref="A1:J31"/>
  <sheetViews>
    <sheetView showGridLines="0" zoomScaleNormal="100" workbookViewId="0">
      <selection activeCell="B4" sqref="B4"/>
    </sheetView>
  </sheetViews>
  <sheetFormatPr baseColWidth="10" defaultRowHeight="13.2" x14ac:dyDescent="0.25"/>
  <cols>
    <col min="1" max="1" width="15.6640625" customWidth="1"/>
    <col min="2" max="4" width="18.6640625" customWidth="1"/>
    <col min="5" max="5" width="4.5546875" customWidth="1"/>
    <col min="6" max="6" width="25.33203125" customWidth="1"/>
    <col min="7" max="7" width="13.6640625" customWidth="1"/>
    <col min="8" max="8" width="2.6640625" customWidth="1"/>
    <col min="9" max="9" width="25.33203125" customWidth="1"/>
    <col min="10" max="10" width="13.6640625" customWidth="1"/>
  </cols>
  <sheetData>
    <row r="1" spans="1:10" ht="28.2" x14ac:dyDescent="0.5">
      <c r="A1" s="12" t="s">
        <v>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1" customHeight="1" x14ac:dyDescent="0.25">
      <c r="A2" s="13" t="s">
        <v>6</v>
      </c>
      <c r="B2" s="14"/>
    </row>
    <row r="3" spans="1:10" ht="18.75" customHeight="1" x14ac:dyDescent="0.25">
      <c r="A3" s="15" t="s">
        <v>7</v>
      </c>
      <c r="B3" s="16" t="s">
        <v>8</v>
      </c>
      <c r="F3" s="17" t="s">
        <v>9</v>
      </c>
      <c r="G3" s="18" t="str">
        <f>_xll.Assistant.XL.RIK_AC("INF36__;INF02@E=0,S=6,G=0,T=0,P=0:@R=A,S=8,V={0}:",$B$4)</f>
        <v/>
      </c>
      <c r="H3" s="19"/>
      <c r="I3" s="19"/>
      <c r="J3" s="20"/>
    </row>
    <row r="4" spans="1:10" ht="18.75" customHeight="1" x14ac:dyDescent="0.25">
      <c r="A4" s="21" t="str">
        <f>_xll.Assistant.XL.RIK_VO("INF36_0x0_0_1_1,F=B='1',U='0',I='0',FN='Calibri',FS='10',FC='#FFFFFF',BC='#A5A5A5',AH='1',AV='1',Br=[$top-$bottom],BrS='1',BrC='#778899'_1,C=Total,F=B='1',U='0',I='0',FN='Calibri',FS='10',FC='#000000',BC='#FFFFFF',AH='1'"&amp;",AV='1',Br=[$top-$bottom],BrS='1',BrC='#778899'_0_0_0_1_D=1x1;INF02@E=0,S=8,G=0,T=0,P=0,O=NF='Texte'_B='0'_U='0'_I='0'_FN='Calibri'_FS='10'_FC='#000000'_BC='#FFFFFF'_AH='1'_AV='1'_Br=[]_BrS='0'_BrC='#FFFFFF'_WpT='0':@R=A"&amp;",S=82,V=*:R=B,S=83,V=OUI:R=C,S=86,V={0}:",$B$3)</f>
        <v/>
      </c>
      <c r="B4" s="22" t="s">
        <v>10</v>
      </c>
      <c r="F4" s="23" t="s">
        <v>11</v>
      </c>
      <c r="G4" s="24" t="str">
        <f>_xll.Assistant.XL.RIK_AC("INF36__;INF02@E=0,S=27,G=0,T=0,P=0:@R=A,S=8,V={0}:",$B$4)</f>
        <v/>
      </c>
      <c r="J4" s="25"/>
    </row>
    <row r="5" spans="1:10" ht="18.75" customHeight="1" x14ac:dyDescent="0.25">
      <c r="F5" s="23" t="s">
        <v>12</v>
      </c>
      <c r="G5" s="26" t="str">
        <f>_xll.Assistant.XL.RIK_AC("INF36__;INF02@E=0,S=12,G=0,T=0,P=0:@R=A,S=8,V={0}:",$B4)</f>
        <v/>
      </c>
      <c r="J5" s="25"/>
    </row>
    <row r="6" spans="1:10" ht="18.75" customHeight="1" x14ac:dyDescent="0.25">
      <c r="F6" s="23" t="s">
        <v>13</v>
      </c>
      <c r="G6" s="26" t="str">
        <f>_xll.Assistant.XL.RIK_AC("INF36__;INF02@E=0,S=11,G=0,T=0,P=0:@R=A,S=8,V={0}:",$B$4)</f>
        <v/>
      </c>
      <c r="J6" s="25"/>
    </row>
    <row r="7" spans="1:10" ht="18.75" customHeight="1" x14ac:dyDescent="0.25">
      <c r="A7" t="str">
        <f>_xll.Assistant.XL.RIK_AL("INF36__2_0_1,F=B='1',U='0',I='0',FN='Arial',FS='11',FC='#FFFFFF',BC='#4682B4',AH='2',AV='1',Br=[$top-$bottom],BrS='1',BrC='#000000'_1,C=Total,F=B='1',U='0',I='0',FN='Arial',FS='11',FC='#000000',BC='#87CEFA',AH='1',AV='1'"&amp;",Br=[$top-$bottom],BrS='1',BrC='#778899'_0_0_0_1_D=23x4;INF02@E=0,S=81,G=0,T=0,P=0,O=NF='Texte'_B='0'_U='0'_I='0'_FN='Arial'_FS='10'_FC='#000000'_BC='#FFFFFF'_AH='2'_AV='1'_Br=[$left]_BrS='1'_BrC='#000000'_WpT='1':L=Amor"&amp;"t. Economique,E=1,G=0,T=0,P=0,F=SI([71]=Economique;[77];0),Y=0,O=NF='Nombre'_B='0'_U='0'_I='0'_FN='Arial'_FS='10'_FC='#000000'_BC='#FFFFFF'_AH='2'_AV='1'_Br=[$left]_BrS='1'_BrC='#000000'_WpT='1':E=9,S=76,G=0,T=0,P=0,O=NF"&amp;"='Nombre'_B='0'_U='0'_I='0'_FN='Arial'_FS='10'_FC='#000000'_BC='#FFFFFF'_AH='3'_AV='1'_Br=[$left]_BrS='1'_BrC='#000000'_WpT='0':E=9,S=80,G=0,T=0,P=0,O=NF='Nombre'_B='0'_U='0'_I='0'_FN='Arial'_FS='10'_FC='#000000'_BC='#FF"&amp;"FFFF'_AH='3'_AV='1'_Br=[$left-$right]_BrS='1'_BrC='#000000'_WpT='0':@R=A,S=82,V=BIJOU:R=B,S=86,V={0}:R=C,S=83,V=OUI:R=D,S=8,V={1}:R=E,S=71,V=Economique:",$B$3,$B$4)</f>
        <v/>
      </c>
      <c r="F7" s="27"/>
      <c r="J7" s="25"/>
    </row>
    <row r="8" spans="1:10" ht="27.6" x14ac:dyDescent="0.25">
      <c r="A8" s="28" t="s">
        <v>14</v>
      </c>
      <c r="B8" s="28" t="s">
        <v>15</v>
      </c>
      <c r="C8" s="29" t="s">
        <v>16</v>
      </c>
      <c r="D8" s="30" t="s">
        <v>17</v>
      </c>
      <c r="F8" s="31" t="s">
        <v>18</v>
      </c>
      <c r="G8" s="32"/>
      <c r="I8" s="32" t="s">
        <v>19</v>
      </c>
      <c r="J8" s="33"/>
    </row>
    <row r="9" spans="1:10" x14ac:dyDescent="0.25">
      <c r="A9" s="34" t="s">
        <v>20</v>
      </c>
      <c r="B9" s="35">
        <v>27777.78</v>
      </c>
      <c r="C9" s="36">
        <v>2000000</v>
      </c>
      <c r="D9" s="37">
        <v>1972222.22</v>
      </c>
      <c r="F9" s="38" t="s">
        <v>21</v>
      </c>
      <c r="G9" s="39" t="str">
        <f>_xll.Assistant.XL.RIK_AC("INF36__;INF02@E=0,S=100,G=0,T=0,P=0:@R=A,S=8,V={0}:",$B$4)</f>
        <v/>
      </c>
      <c r="I9" s="40" t="s">
        <v>22</v>
      </c>
      <c r="J9" s="41" t="str">
        <f>_xll.Assistant.XL.RIK_AC("INF36__;INF02@E=0,S=87,G=0,T=0,P=0:@R=A,S=8,V={0}:",$B$4)</f>
        <v/>
      </c>
    </row>
    <row r="10" spans="1:10" x14ac:dyDescent="0.25">
      <c r="A10" s="34" t="s">
        <v>23</v>
      </c>
      <c r="B10" s="35">
        <v>100000</v>
      </c>
      <c r="C10" s="36">
        <v>1972222.22</v>
      </c>
      <c r="D10" s="37">
        <v>1872222.22</v>
      </c>
      <c r="F10" s="38" t="s">
        <v>24</v>
      </c>
      <c r="G10" s="42" t="str">
        <f>_xll.Assistant.XL.RIK_AC("INF36__;INF02@E=1,S=10,G=0,T=0,P=0:@R=A,S=8,V={0}:",$B4)</f>
        <v/>
      </c>
      <c r="I10" s="40" t="s">
        <v>25</v>
      </c>
      <c r="J10" s="25"/>
    </row>
    <row r="11" spans="1:10" x14ac:dyDescent="0.25">
      <c r="A11" s="34" t="s">
        <v>26</v>
      </c>
      <c r="B11" s="35">
        <v>100000</v>
      </c>
      <c r="C11" s="36">
        <v>1872222.22</v>
      </c>
      <c r="D11" s="37">
        <v>1772222.22</v>
      </c>
      <c r="F11" s="43" t="s">
        <v>27</v>
      </c>
      <c r="G11" s="39" t="str">
        <f>_xll.Assistant.XL.RIK_AC("INF36__;INF02@E=1,S=13,G=0,T=0,P=0:@R=A,S=8,V={0}:",$B$4)</f>
        <v/>
      </c>
      <c r="H11" s="44"/>
      <c r="I11" s="40" t="s">
        <v>28</v>
      </c>
      <c r="J11" s="45" t="str">
        <f>_xll.Assistant.XL.RIK_AC("INF36__;INF02@E=1,S=97,G=0,T=0,P=0:@R=A,S=8,V={0}:",$B$4)</f>
        <v/>
      </c>
    </row>
    <row r="12" spans="1:10" x14ac:dyDescent="0.25">
      <c r="A12" s="34" t="s">
        <v>29</v>
      </c>
      <c r="B12" s="35">
        <v>100000</v>
      </c>
      <c r="C12" s="36">
        <v>1772222.22</v>
      </c>
      <c r="D12" s="37">
        <v>1672222.22</v>
      </c>
      <c r="F12" s="46" t="s">
        <v>30</v>
      </c>
      <c r="G12" s="47" t="str">
        <f>_xll.Assistant.XL.RIK_AC("INF36__;INF02@E=0,S=21,G=0,T=0,P=0:@R=A,S=8,V={0}:",$B$4)</f>
        <v/>
      </c>
      <c r="H12" s="48"/>
      <c r="I12" s="49" t="s">
        <v>27</v>
      </c>
      <c r="J12" s="50" t="str">
        <f>_xll.Assistant.XL.RIK_AC("INF36__;INF02@E=1,S=89,G=0,T=0,P=0:@R=A,S=8,V={0}:",$B$4)</f>
        <v/>
      </c>
    </row>
    <row r="13" spans="1:10" x14ac:dyDescent="0.25">
      <c r="A13" s="34" t="s">
        <v>31</v>
      </c>
      <c r="B13" s="35">
        <v>100000</v>
      </c>
      <c r="C13" s="36">
        <v>1672222.22</v>
      </c>
      <c r="D13" s="37">
        <v>1572222.22</v>
      </c>
    </row>
    <row r="14" spans="1:10" x14ac:dyDescent="0.25">
      <c r="A14" s="34" t="s">
        <v>32</v>
      </c>
      <c r="B14" s="35">
        <v>100000</v>
      </c>
      <c r="C14" s="36">
        <v>1572222.22</v>
      </c>
      <c r="D14" s="37">
        <v>1472222.22</v>
      </c>
      <c r="J14" s="51"/>
    </row>
    <row r="15" spans="1:10" x14ac:dyDescent="0.25">
      <c r="A15" s="34" t="s">
        <v>33</v>
      </c>
      <c r="B15" s="35">
        <v>100000</v>
      </c>
      <c r="C15" s="36">
        <v>1472222.22</v>
      </c>
      <c r="D15" s="37">
        <v>1372222.22</v>
      </c>
    </row>
    <row r="16" spans="1:10" x14ac:dyDescent="0.25">
      <c r="A16" s="34" t="s">
        <v>34</v>
      </c>
      <c r="B16" s="35">
        <v>100000</v>
      </c>
      <c r="C16" s="36">
        <v>1372222.22</v>
      </c>
      <c r="D16" s="37">
        <v>1272222.22</v>
      </c>
    </row>
    <row r="17" spans="1:6" x14ac:dyDescent="0.25">
      <c r="A17" s="34" t="s">
        <v>35</v>
      </c>
      <c r="B17" s="35">
        <v>100000</v>
      </c>
      <c r="C17" s="36">
        <v>1272222.22</v>
      </c>
      <c r="D17" s="37">
        <v>1172222.22</v>
      </c>
    </row>
    <row r="18" spans="1:6" x14ac:dyDescent="0.25">
      <c r="A18" s="34" t="s">
        <v>36</v>
      </c>
      <c r="B18" s="35">
        <v>100000</v>
      </c>
      <c r="C18" s="36">
        <v>1172222.22</v>
      </c>
      <c r="D18" s="37">
        <v>1072222.22</v>
      </c>
    </row>
    <row r="19" spans="1:6" x14ac:dyDescent="0.25">
      <c r="A19" s="34" t="s">
        <v>37</v>
      </c>
      <c r="B19" s="35">
        <v>100000</v>
      </c>
      <c r="C19" s="36">
        <v>1072222.22</v>
      </c>
      <c r="D19" s="37">
        <v>972222.22</v>
      </c>
    </row>
    <row r="20" spans="1:6" x14ac:dyDescent="0.25">
      <c r="A20" s="34" t="s">
        <v>38</v>
      </c>
      <c r="B20" s="35">
        <v>100000</v>
      </c>
      <c r="C20" s="36">
        <v>972222.22</v>
      </c>
      <c r="D20" s="37">
        <v>872222.22</v>
      </c>
    </row>
    <row r="21" spans="1:6" x14ac:dyDescent="0.25">
      <c r="A21" s="34" t="s">
        <v>39</v>
      </c>
      <c r="B21" s="35">
        <v>100000</v>
      </c>
      <c r="C21" s="36">
        <v>872222.22</v>
      </c>
      <c r="D21" s="37">
        <v>772222.22</v>
      </c>
    </row>
    <row r="22" spans="1:6" x14ac:dyDescent="0.25">
      <c r="A22" s="34" t="s">
        <v>40</v>
      </c>
      <c r="B22" s="35">
        <v>100000</v>
      </c>
      <c r="C22" s="36">
        <v>772222.22</v>
      </c>
      <c r="D22" s="37">
        <v>672222.22</v>
      </c>
    </row>
    <row r="23" spans="1:6" x14ac:dyDescent="0.25">
      <c r="A23" s="34" t="s">
        <v>41</v>
      </c>
      <c r="B23" s="35">
        <v>100000</v>
      </c>
      <c r="C23" s="36">
        <v>672222.22</v>
      </c>
      <c r="D23" s="37">
        <v>572222.22</v>
      </c>
    </row>
    <row r="24" spans="1:6" x14ac:dyDescent="0.25">
      <c r="A24" s="34" t="s">
        <v>42</v>
      </c>
      <c r="B24" s="35">
        <v>100000</v>
      </c>
      <c r="C24" s="36">
        <v>572222.22</v>
      </c>
      <c r="D24" s="37">
        <v>472222.22</v>
      </c>
    </row>
    <row r="25" spans="1:6" x14ac:dyDescent="0.25">
      <c r="A25" s="34" t="s">
        <v>43</v>
      </c>
      <c r="B25" s="35">
        <v>100000</v>
      </c>
      <c r="C25" s="36">
        <v>472222.22</v>
      </c>
      <c r="D25" s="37">
        <v>372222.22</v>
      </c>
    </row>
    <row r="26" spans="1:6" x14ac:dyDescent="0.25">
      <c r="A26" s="34" t="s">
        <v>44</v>
      </c>
      <c r="B26" s="35">
        <v>100000</v>
      </c>
      <c r="C26" s="36">
        <v>372222.22</v>
      </c>
      <c r="D26" s="37">
        <v>272222.21999999997</v>
      </c>
    </row>
    <row r="27" spans="1:6" x14ac:dyDescent="0.25">
      <c r="A27" s="34" t="s">
        <v>45</v>
      </c>
      <c r="B27" s="35">
        <v>100000</v>
      </c>
      <c r="C27" s="36">
        <v>272222.21999999997</v>
      </c>
      <c r="D27" s="37">
        <v>172222.22</v>
      </c>
    </row>
    <row r="28" spans="1:6" x14ac:dyDescent="0.25">
      <c r="A28" s="34" t="s">
        <v>46</v>
      </c>
      <c r="B28" s="35">
        <v>100000</v>
      </c>
      <c r="C28" s="36">
        <v>172222.22</v>
      </c>
      <c r="D28" s="37">
        <v>72222.22</v>
      </c>
    </row>
    <row r="29" spans="1:6" x14ac:dyDescent="0.25">
      <c r="A29" s="34" t="s">
        <v>47</v>
      </c>
      <c r="B29" s="35">
        <v>72222.22</v>
      </c>
      <c r="C29" s="36">
        <v>72222.22</v>
      </c>
      <c r="D29" s="37">
        <v>0</v>
      </c>
      <c r="E29" s="51"/>
      <c r="F29" s="51"/>
    </row>
    <row r="30" spans="1:6" ht="13.8" x14ac:dyDescent="0.25">
      <c r="A30" s="52" t="s">
        <v>48</v>
      </c>
      <c r="B30" s="53">
        <v>2000000</v>
      </c>
      <c r="C30" s="54"/>
      <c r="D30" s="55"/>
    </row>
    <row r="31" spans="1:6" x14ac:dyDescent="0.25">
      <c r="A31" s="56"/>
      <c r="B31" s="51"/>
      <c r="C31" s="51"/>
      <c r="D31" s="51"/>
    </row>
  </sheetData>
  <mergeCells count="4">
    <mergeCell ref="A1:J1"/>
    <mergeCell ref="A2:B2"/>
    <mergeCell ref="F8:G8"/>
    <mergeCell ref="I8:J8"/>
  </mergeCells>
  <pageMargins left="0.25" right="0.25" top="0.32" bottom="0.75" header="0.3" footer="0.3"/>
  <pageSetup paperSize="9" scale="9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Prise en Main</vt:lpstr>
      <vt:lpstr>Fiche Immobilisation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 BRETON</dc:creator>
  <cp:lastModifiedBy>Anthony  BRETON</cp:lastModifiedBy>
  <dcterms:created xsi:type="dcterms:W3CDTF">2020-02-17T14:24:40Z</dcterms:created>
  <dcterms:modified xsi:type="dcterms:W3CDTF">2020-02-17T14:26:06Z</dcterms:modified>
</cp:coreProperties>
</file>